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https://environmentnswgov.sharepoint.com/sites/MST_IPCN_IndependentForestryPanel/Shared Documents/General/Materials provided by NSW government agencies/EPA/"/>
    </mc:Choice>
  </mc:AlternateContent>
  <xr:revisionPtr revIDLastSave="0" documentId="13_ncr:1_{0C6240F1-4ABB-46AD-A2BB-A006BB9FD204}" xr6:coauthVersionLast="47" xr6:coauthVersionMax="47" xr10:uidLastSave="{00000000-0000-0000-0000-000000000000}"/>
  <bookViews>
    <workbookView xWindow="-110" yWindow="-110" windowWidth="18490" windowHeight="11020" xr2:uid="{23A013B2-A3DD-45AC-9832-301208B27BD6}"/>
  </bookViews>
  <sheets>
    <sheet name="NSW harvest volumes by region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" i="2" l="1"/>
  <c r="Q15" i="2"/>
  <c r="D20" i="2"/>
  <c r="D21" i="2" s="1"/>
  <c r="E20" i="2"/>
  <c r="E21" i="2" s="1"/>
  <c r="F20" i="2"/>
  <c r="F21" i="2" s="1"/>
  <c r="G20" i="2"/>
  <c r="G21" i="2" s="1"/>
  <c r="H20" i="2"/>
  <c r="H21" i="2" s="1"/>
  <c r="I20" i="2"/>
  <c r="I21" i="2" s="1"/>
  <c r="J20" i="2"/>
  <c r="K20" i="2"/>
  <c r="K21" i="2" s="1"/>
  <c r="L20" i="2"/>
  <c r="L21" i="2" s="1"/>
  <c r="M20" i="2"/>
  <c r="M21" i="2" s="1"/>
  <c r="N20" i="2"/>
  <c r="N21" i="2" s="1"/>
  <c r="O20" i="2"/>
  <c r="O21" i="2" s="1"/>
  <c r="P20" i="2"/>
  <c r="P21" i="2" s="1"/>
  <c r="C20" i="2"/>
  <c r="C21" i="2" s="1"/>
  <c r="Q26" i="2"/>
  <c r="Q20" i="2" l="1"/>
  <c r="Q21" i="2" s="1"/>
  <c r="J21" i="2"/>
  <c r="Q27" i="2"/>
  <c r="Q28" i="2" s="1"/>
  <c r="M27" i="2"/>
  <c r="M28" i="2" s="1"/>
  <c r="N27" i="2"/>
  <c r="N28" i="2" s="1"/>
  <c r="O27" i="2"/>
  <c r="O28" i="2" s="1"/>
  <c r="P27" i="2"/>
  <c r="P28" i="2" s="1"/>
  <c r="D27" i="2"/>
  <c r="D28" i="2" s="1"/>
  <c r="E27" i="2"/>
  <c r="E28" i="2" s="1"/>
  <c r="F27" i="2"/>
  <c r="F28" i="2" s="1"/>
  <c r="G27" i="2"/>
  <c r="G28" i="2" s="1"/>
  <c r="H27" i="2"/>
  <c r="H28" i="2" s="1"/>
  <c r="I27" i="2"/>
  <c r="I28" i="2" s="1"/>
  <c r="J27" i="2"/>
  <c r="J28" i="2" s="1"/>
  <c r="K27" i="2"/>
  <c r="K28" i="2" s="1"/>
  <c r="L27" i="2"/>
  <c r="L28" i="2" s="1"/>
  <c r="C27" i="2"/>
  <c r="C28" i="2" s="1"/>
</calcChain>
</file>

<file path=xl/sharedStrings.xml><?xml version="1.0" encoding="utf-8"?>
<sst xmlns="http://schemas.openxmlformats.org/spreadsheetml/2006/main" count="21" uniqueCount="17">
  <si>
    <t>NSW Predicted</t>
  </si>
  <si>
    <t>NSW Actual</t>
  </si>
  <si>
    <t>North Coast Predicted</t>
  </si>
  <si>
    <t>North Coast Actual</t>
  </si>
  <si>
    <t>Eden &amp; South Coast Predicted</t>
  </si>
  <si>
    <t>Eden &amp; South Coast Actual</t>
  </si>
  <si>
    <t xml:space="preserve"> Western Cypress &amp; RRG Predicted</t>
  </si>
  <si>
    <t xml:space="preserve"> Western Cypress &amp; RRG Actual</t>
  </si>
  <si>
    <t>Tumut Predicted</t>
  </si>
  <si>
    <t>Tumut Actual</t>
  </si>
  <si>
    <t>2010-2023 average</t>
  </si>
  <si>
    <t>Actual vs predicted %</t>
  </si>
  <si>
    <t>Native forestry - Hardwood and Cypress modelled and actual volumes (m3) harvested in State Forests and joint ventures</t>
  </si>
  <si>
    <t>Native and plantation forestry - Hardwood and Cypress modelled and actual volumes (m3) harvested in State Forests and joint ventures</t>
  </si>
  <si>
    <t xml:space="preserve">Difference in NSW actual and predicted native harvest volumes (m3) </t>
  </si>
  <si>
    <t>FCNSW Sustainability Report - Harvest Volumes</t>
  </si>
  <si>
    <t>Data source: https://app.powerbi.com/view?r=eyJrIjoiYWM4OTc5MTItZTRkNC00YzI1LTg3MjMtZjk4MGIzNjZkMzdmIiwidCI6IjdlODcyMjA5LWY3MGItNDU3OC1hNzk5LTA4YTdjZjAzODI3NSJ9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</si>
</sst>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i/>
      <sz val="11"/>
      <color theme="0" tint="-0.499984740745262"/>
      <name val="Calibri"/>
      <family val="2"/>
    </font>
    <font>
      <i/>
      <sz val="11"/>
      <color theme="0" tint="-0.499984740745262"/>
      <name val="Calibri"/>
      <family val="2"/>
    </font>
    <font>
      <b/>
      <sz val="11"/>
      <color rgb="FFC00000"/>
      <name val="Calibri"/>
      <family val="2"/>
    </font>
    <font>
      <b/>
      <sz val="20"/>
      <color theme="1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3" borderId="0" xfId="0" applyFill="1"/>
    <xf numFmtId="0" fontId="0" fillId="3" borderId="0" xfId="0" applyFill="1" applyAlignment="1">
      <alignment horizontal="left"/>
    </xf>
    <xf numFmtId="164" fontId="0" fillId="3" borderId="0" xfId="1" applyNumberFormat="1" applyFont="1" applyFill="1" applyBorder="1"/>
    <xf numFmtId="164" fontId="0" fillId="3" borderId="0" xfId="0" applyNumberFormat="1" applyFill="1"/>
    <xf numFmtId="165" fontId="0" fillId="3" borderId="0" xfId="0" applyNumberFormat="1" applyFill="1"/>
    <xf numFmtId="43" fontId="0" fillId="3" borderId="0" xfId="0" applyNumberFormat="1" applyFill="1"/>
    <xf numFmtId="0" fontId="2" fillId="3" borderId="0" xfId="0" applyFont="1" applyFill="1"/>
    <xf numFmtId="0" fontId="3" fillId="2" borderId="1" xfId="0" applyFont="1" applyFill="1" applyBorder="1"/>
    <xf numFmtId="0" fontId="2" fillId="0" borderId="1" xfId="0" applyFont="1" applyBorder="1" applyAlignment="1">
      <alignment horizontal="left"/>
    </xf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3" xfId="1" applyNumberFormat="1" applyFont="1" applyBorder="1"/>
    <xf numFmtId="164" fontId="2" fillId="0" borderId="4" xfId="1" applyNumberFormat="1" applyFont="1" applyBorder="1"/>
    <xf numFmtId="0" fontId="2" fillId="3" borderId="1" xfId="0" applyFont="1" applyFill="1" applyBorder="1" applyAlignment="1">
      <alignment horizontal="left"/>
    </xf>
    <xf numFmtId="164" fontId="2" fillId="3" borderId="1" xfId="1" applyNumberFormat="1" applyFont="1" applyFill="1" applyBorder="1" applyAlignment="1">
      <alignment horizontal="left" indent="2"/>
    </xf>
    <xf numFmtId="164" fontId="2" fillId="3" borderId="2" xfId="1" applyNumberFormat="1" applyFont="1" applyFill="1" applyBorder="1" applyAlignment="1">
      <alignment horizontal="left" indent="2"/>
    </xf>
    <xf numFmtId="164" fontId="2" fillId="3" borderId="3" xfId="1" applyNumberFormat="1" applyFont="1" applyFill="1" applyBorder="1" applyAlignment="1">
      <alignment horizontal="left" indent="2"/>
    </xf>
    <xf numFmtId="164" fontId="2" fillId="3" borderId="1" xfId="1" applyNumberFormat="1" applyFont="1" applyFill="1" applyBorder="1"/>
    <xf numFmtId="164" fontId="2" fillId="3" borderId="2" xfId="1" applyNumberFormat="1" applyFont="1" applyFill="1" applyBorder="1"/>
    <xf numFmtId="164" fontId="2" fillId="3" borderId="5" xfId="1" applyNumberFormat="1" applyFont="1" applyFill="1" applyBorder="1"/>
    <xf numFmtId="164" fontId="2" fillId="3" borderId="3" xfId="1" applyNumberFormat="1" applyFont="1" applyFill="1" applyBorder="1"/>
    <xf numFmtId="164" fontId="2" fillId="3" borderId="6" xfId="1" applyNumberFormat="1" applyFont="1" applyFill="1" applyBorder="1"/>
    <xf numFmtId="164" fontId="2" fillId="3" borderId="7" xfId="1" applyNumberFormat="1" applyFont="1" applyFill="1" applyBorder="1"/>
    <xf numFmtId="164" fontId="2" fillId="3" borderId="4" xfId="1" applyNumberFormat="1" applyFont="1" applyFill="1" applyBorder="1"/>
    <xf numFmtId="0" fontId="2" fillId="3" borderId="0" xfId="0" applyFont="1" applyFill="1" applyAlignment="1">
      <alignment horizontal="left"/>
    </xf>
    <xf numFmtId="164" fontId="2" fillId="3" borderId="0" xfId="1" applyNumberFormat="1" applyFont="1" applyFill="1" applyBorder="1"/>
    <xf numFmtId="9" fontId="2" fillId="3" borderId="1" xfId="2" applyFont="1" applyFill="1" applyBorder="1"/>
    <xf numFmtId="9" fontId="2" fillId="3" borderId="0" xfId="2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164" fontId="5" fillId="0" borderId="1" xfId="1" applyNumberFormat="1" applyFont="1" applyBorder="1"/>
    <xf numFmtId="164" fontId="2" fillId="3" borderId="0" xfId="0" applyNumberFormat="1" applyFont="1" applyFill="1"/>
    <xf numFmtId="0" fontId="6" fillId="3" borderId="1" xfId="0" applyFont="1" applyFill="1" applyBorder="1"/>
    <xf numFmtId="9" fontId="6" fillId="3" borderId="1" xfId="2" applyFont="1" applyFill="1" applyBorder="1"/>
    <xf numFmtId="9" fontId="4" fillId="3" borderId="1" xfId="2" applyFont="1" applyFill="1" applyBorder="1"/>
    <xf numFmtId="9" fontId="2" fillId="3" borderId="1" xfId="1" applyNumberFormat="1" applyFont="1" applyFill="1" applyBorder="1"/>
    <xf numFmtId="10" fontId="2" fillId="3" borderId="1" xfId="1" applyNumberFormat="1" applyFont="1" applyFill="1" applyBorder="1"/>
    <xf numFmtId="9" fontId="2" fillId="3" borderId="0" xfId="1" applyNumberFormat="1" applyFont="1" applyFill="1" applyBorder="1"/>
    <xf numFmtId="0" fontId="7" fillId="3" borderId="0" xfId="0" applyFont="1" applyFill="1"/>
    <xf numFmtId="0" fontId="8" fillId="4" borderId="0" xfId="0" applyFont="1" applyFill="1"/>
    <xf numFmtId="0" fontId="9" fillId="3" borderId="0" xfId="0" applyFont="1" applyFill="1"/>
    <xf numFmtId="0" fontId="9" fillId="3" borderId="0" xfId="0" applyFont="1" applyFill="1" applyAlignment="1">
      <alignment horizontal="left"/>
    </xf>
    <xf numFmtId="164" fontId="9" fillId="3" borderId="0" xfId="1" applyNumberFormat="1" applyFont="1" applyFill="1" applyBorder="1"/>
    <xf numFmtId="9" fontId="9" fillId="3" borderId="0" xfId="2" applyFont="1" applyFill="1" applyBorder="1"/>
    <xf numFmtId="0" fontId="10" fillId="3" borderId="0" xfId="0" applyFont="1" applyFill="1"/>
    <xf numFmtId="164" fontId="2" fillId="3" borderId="8" xfId="1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6699"/>
      <color rgb="FF0F9ED5"/>
      <color rgb="FF4EA72E"/>
      <color rgb="FF7030A0"/>
      <color rgb="FFE97132"/>
      <color rgb="FF92D050"/>
      <color rgb="FF000000"/>
      <color rgb="FFFF3300"/>
      <color rgb="FFFFB7CF"/>
      <color rgb="FFE59E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28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NSW native forestry - Hardwood and Cypress modelled and actual volumes harvested in State Forests and joint ventures (m3) between 2010-2035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5990396819094689E-2"/>
          <c:y val="7.2000945250954657E-2"/>
          <c:w val="0.95334563657711513"/>
          <c:h val="0.83871441590247164"/>
        </c:manualLayout>
      </c:layout>
      <c:areaChart>
        <c:grouping val="standard"/>
        <c:varyColors val="0"/>
        <c:ser>
          <c:idx val="0"/>
          <c:order val="0"/>
          <c:tx>
            <c:strRef>
              <c:f>'NSW harvest volumes by region'!$B$5</c:f>
              <c:strCache>
                <c:ptCount val="1"/>
                <c:pt idx="0">
                  <c:v>NSW Predicted</c:v>
                </c:pt>
              </c:strCache>
            </c:strRef>
          </c:tx>
          <c:spPr>
            <a:solidFill>
              <a:srgbClr val="92D050">
                <a:alpha val="50196"/>
              </a:srgbClr>
            </a:solidFill>
            <a:ln w="28575">
              <a:solidFill>
                <a:schemeClr val="accent6"/>
              </a:solidFill>
            </a:ln>
            <a:effectLst/>
          </c:spPr>
          <c:cat>
            <c:numRef>
              <c:f>'NSW harvest volumes by region'!$C$4:$AB$4</c:f>
              <c:numCache>
                <c:formatCode>General</c:formatCode>
                <c:ptCount val="2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</c:numCache>
            </c:numRef>
          </c:cat>
          <c:val>
            <c:numRef>
              <c:f>'NSW harvest volumes by region'!$C$5:$AB$5</c:f>
              <c:numCache>
                <c:formatCode>_-* #,##0_-;\-* #,##0_-;_-* "-"??_-;_-@_-</c:formatCode>
                <c:ptCount val="26"/>
                <c:pt idx="0">
                  <c:v>1332460</c:v>
                </c:pt>
                <c:pt idx="1">
                  <c:v>1332460</c:v>
                </c:pt>
                <c:pt idx="2">
                  <c:v>1285960</c:v>
                </c:pt>
                <c:pt idx="3">
                  <c:v>1277740</c:v>
                </c:pt>
                <c:pt idx="4">
                  <c:v>1301840</c:v>
                </c:pt>
                <c:pt idx="5">
                  <c:v>1303340</c:v>
                </c:pt>
                <c:pt idx="6">
                  <c:v>1303340</c:v>
                </c:pt>
                <c:pt idx="7">
                  <c:v>1219630</c:v>
                </c:pt>
                <c:pt idx="8">
                  <c:v>1219630</c:v>
                </c:pt>
                <c:pt idx="9">
                  <c:v>1218620</c:v>
                </c:pt>
                <c:pt idx="10">
                  <c:v>1106290</c:v>
                </c:pt>
                <c:pt idx="11">
                  <c:v>1147110</c:v>
                </c:pt>
                <c:pt idx="12">
                  <c:v>1147110</c:v>
                </c:pt>
                <c:pt idx="13">
                  <c:v>1147110</c:v>
                </c:pt>
                <c:pt idx="14">
                  <c:v>1147110</c:v>
                </c:pt>
                <c:pt idx="15">
                  <c:v>1085020</c:v>
                </c:pt>
                <c:pt idx="16">
                  <c:v>1164130</c:v>
                </c:pt>
                <c:pt idx="17">
                  <c:v>1164130</c:v>
                </c:pt>
                <c:pt idx="18">
                  <c:v>1164130</c:v>
                </c:pt>
                <c:pt idx="19">
                  <c:v>1162480</c:v>
                </c:pt>
                <c:pt idx="20">
                  <c:v>1162480</c:v>
                </c:pt>
                <c:pt idx="21">
                  <c:v>1099740</c:v>
                </c:pt>
                <c:pt idx="22">
                  <c:v>1099740</c:v>
                </c:pt>
                <c:pt idx="23">
                  <c:v>1134160</c:v>
                </c:pt>
                <c:pt idx="24">
                  <c:v>1134160</c:v>
                </c:pt>
                <c:pt idx="25">
                  <c:v>1134160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EF-458F-B0B9-DC024158063D}"/>
            </c:ext>
          </c:extLst>
        </c:ser>
        <c:ser>
          <c:idx val="1"/>
          <c:order val="1"/>
          <c:tx>
            <c:strRef>
              <c:f>'NSW harvest volumes by region'!$B$6</c:f>
              <c:strCache>
                <c:ptCount val="1"/>
                <c:pt idx="0">
                  <c:v>NSW Actual</c:v>
                </c:pt>
              </c:strCache>
            </c:strRef>
          </c:tx>
          <c:spPr>
            <a:solidFill>
              <a:srgbClr val="E97132">
                <a:alpha val="50196"/>
              </a:srgbClr>
            </a:solidFill>
            <a:ln w="28575">
              <a:solidFill>
                <a:schemeClr val="accent2"/>
              </a:solidFill>
            </a:ln>
            <a:effectLst/>
          </c:spPr>
          <c:cat>
            <c:numRef>
              <c:f>'NSW harvest volumes by region'!$C$4:$AB$4</c:f>
              <c:numCache>
                <c:formatCode>General</c:formatCode>
                <c:ptCount val="2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</c:numCache>
            </c:numRef>
          </c:cat>
          <c:val>
            <c:numRef>
              <c:f>'NSW harvest volumes by region'!$C$6:$P$6</c:f>
              <c:numCache>
                <c:formatCode>_-* #,##0_-;\-* #,##0_-;_-* "-"??_-;_-@_-</c:formatCode>
                <c:ptCount val="14"/>
                <c:pt idx="0">
                  <c:v>1118455.96</c:v>
                </c:pt>
                <c:pt idx="1">
                  <c:v>978763.03</c:v>
                </c:pt>
                <c:pt idx="2">
                  <c:v>1078603.03</c:v>
                </c:pt>
                <c:pt idx="3">
                  <c:v>918779.31</c:v>
                </c:pt>
                <c:pt idx="4">
                  <c:v>873156.84</c:v>
                </c:pt>
                <c:pt idx="5">
                  <c:v>891515.94</c:v>
                </c:pt>
                <c:pt idx="6">
                  <c:v>873258.96</c:v>
                </c:pt>
                <c:pt idx="7">
                  <c:v>885808.36</c:v>
                </c:pt>
                <c:pt idx="8">
                  <c:v>894684.68</c:v>
                </c:pt>
                <c:pt idx="9">
                  <c:v>858838.96</c:v>
                </c:pt>
                <c:pt idx="10">
                  <c:v>526187.86</c:v>
                </c:pt>
                <c:pt idx="11">
                  <c:v>334681.53999999998</c:v>
                </c:pt>
                <c:pt idx="12">
                  <c:v>554548.79</c:v>
                </c:pt>
                <c:pt idx="13">
                  <c:v>627971.62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EF-458F-B0B9-DC0241580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4853768"/>
        <c:axId val="576217216"/>
      </c:areaChart>
      <c:catAx>
        <c:axId val="904853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576217216"/>
        <c:crosses val="autoZero"/>
        <c:auto val="1"/>
        <c:lblAlgn val="ctr"/>
        <c:lblOffset val="100"/>
        <c:noMultiLvlLbl val="0"/>
      </c:catAx>
      <c:valAx>
        <c:axId val="57621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9048537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174250</xdr:colOff>
      <xdr:row>31</xdr:row>
      <xdr:rowOff>158048</xdr:rowOff>
    </xdr:from>
    <xdr:to>
      <xdr:col>19</xdr:col>
      <xdr:colOff>992211</xdr:colOff>
      <xdr:row>66</xdr:row>
      <xdr:rowOff>32726</xdr:rowOff>
    </xdr:to>
    <xdr:graphicFrame macro="">
      <xdr:nvGraphicFramePr>
        <xdr:cNvPr id="19" name="Chart 74">
          <a:extLst>
            <a:ext uri="{FF2B5EF4-FFF2-40B4-BE49-F238E27FC236}">
              <a16:creationId xmlns:a16="http://schemas.microsoft.com/office/drawing/2014/main" id="{732118AF-CCB7-68F6-BDB0-D5B2B58D35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1C3E5-40EF-44DC-8D56-17934E74D2F6}">
  <dimension ref="B1:AD65"/>
  <sheetViews>
    <sheetView tabSelected="1" zoomScale="60" zoomScaleNormal="60" workbookViewId="0">
      <selection activeCell="C21" sqref="C21"/>
    </sheetView>
  </sheetViews>
  <sheetFormatPr defaultColWidth="8.7265625" defaultRowHeight="14.5" x14ac:dyDescent="0.35"/>
  <cols>
    <col min="1" max="1" width="3.453125" style="1" customWidth="1"/>
    <col min="2" max="2" width="29.453125" style="1" customWidth="1"/>
    <col min="3" max="12" width="14.453125" style="1" bestFit="1" customWidth="1"/>
    <col min="13" max="16" width="14.54296875" style="1" bestFit="1" customWidth="1"/>
    <col min="17" max="17" width="14.54296875" style="1" customWidth="1"/>
    <col min="18" max="20" width="14.54296875" style="1" bestFit="1" customWidth="1"/>
    <col min="21" max="21" width="11.453125" style="1" bestFit="1" customWidth="1"/>
    <col min="22" max="23" width="12" style="1" bestFit="1" customWidth="1"/>
    <col min="24" max="25" width="12.26953125" style="1" bestFit="1" customWidth="1"/>
    <col min="26" max="28" width="11.453125" style="1" bestFit="1" customWidth="1"/>
    <col min="29" max="16384" width="8.7265625" style="1"/>
  </cols>
  <sheetData>
    <row r="1" spans="2:30" x14ac:dyDescent="0.35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2:30" ht="26" x14ac:dyDescent="0.6">
      <c r="B2" s="39" t="s">
        <v>15</v>
      </c>
      <c r="C2" s="7"/>
      <c r="D2" s="7"/>
      <c r="E2" s="7"/>
      <c r="F2" s="7"/>
      <c r="G2" s="45" t="s">
        <v>16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2:30" ht="21" x14ac:dyDescent="0.5">
      <c r="B3" s="40" t="s">
        <v>12</v>
      </c>
      <c r="C3" s="41"/>
      <c r="D3" s="41"/>
      <c r="E3" s="41"/>
      <c r="F3" s="41"/>
      <c r="G3" s="41"/>
      <c r="H3" s="41"/>
      <c r="I3" s="41"/>
      <c r="J3" s="41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2:30" x14ac:dyDescent="0.35">
      <c r="B4" s="8"/>
      <c r="C4" s="8">
        <v>2010</v>
      </c>
      <c r="D4" s="8">
        <v>2011</v>
      </c>
      <c r="E4" s="8">
        <v>2012</v>
      </c>
      <c r="F4" s="8">
        <v>2013</v>
      </c>
      <c r="G4" s="8">
        <v>2014</v>
      </c>
      <c r="H4" s="8">
        <v>2015</v>
      </c>
      <c r="I4" s="8">
        <v>2016</v>
      </c>
      <c r="J4" s="8">
        <v>2017</v>
      </c>
      <c r="K4" s="8">
        <v>2018</v>
      </c>
      <c r="L4" s="8">
        <v>2019</v>
      </c>
      <c r="M4" s="8">
        <v>2020</v>
      </c>
      <c r="N4" s="8">
        <v>2021</v>
      </c>
      <c r="O4" s="8">
        <v>2022</v>
      </c>
      <c r="P4" s="8">
        <v>2023</v>
      </c>
      <c r="Q4" s="8">
        <v>2024</v>
      </c>
      <c r="R4" s="8">
        <v>2025</v>
      </c>
      <c r="S4" s="8">
        <v>2026</v>
      </c>
      <c r="T4" s="8">
        <v>2027</v>
      </c>
      <c r="U4" s="8">
        <v>2028</v>
      </c>
      <c r="V4" s="8">
        <v>2029</v>
      </c>
      <c r="W4" s="8">
        <v>2030</v>
      </c>
      <c r="X4" s="8">
        <v>2031</v>
      </c>
      <c r="Y4" s="8">
        <v>2032</v>
      </c>
      <c r="Z4" s="8">
        <v>2033</v>
      </c>
      <c r="AA4" s="8">
        <v>2034</v>
      </c>
      <c r="AB4" s="8">
        <v>2035</v>
      </c>
      <c r="AC4" s="7"/>
      <c r="AD4" s="7"/>
    </row>
    <row r="5" spans="2:30" x14ac:dyDescent="0.35">
      <c r="B5" s="9" t="s">
        <v>0</v>
      </c>
      <c r="C5" s="10">
        <v>1332460</v>
      </c>
      <c r="D5" s="10">
        <v>1332460</v>
      </c>
      <c r="E5" s="10">
        <v>1285960</v>
      </c>
      <c r="F5" s="10">
        <v>1277740</v>
      </c>
      <c r="G5" s="10">
        <v>1301840</v>
      </c>
      <c r="H5" s="10">
        <v>1303340</v>
      </c>
      <c r="I5" s="10">
        <v>1303340</v>
      </c>
      <c r="J5" s="10">
        <v>1219630</v>
      </c>
      <c r="K5" s="10">
        <v>1219630</v>
      </c>
      <c r="L5" s="10">
        <v>1218620</v>
      </c>
      <c r="M5" s="10">
        <v>1106290</v>
      </c>
      <c r="N5" s="10">
        <v>1147110</v>
      </c>
      <c r="O5" s="10">
        <v>1147110</v>
      </c>
      <c r="P5" s="10">
        <v>1147110</v>
      </c>
      <c r="Q5" s="10">
        <v>1147110</v>
      </c>
      <c r="R5" s="10">
        <v>1085020</v>
      </c>
      <c r="S5" s="10">
        <v>1164130</v>
      </c>
      <c r="T5" s="10">
        <v>1164130</v>
      </c>
      <c r="U5" s="10">
        <v>1164130</v>
      </c>
      <c r="V5" s="10">
        <v>1162480</v>
      </c>
      <c r="W5" s="10">
        <v>1162480</v>
      </c>
      <c r="X5" s="10">
        <v>1099740</v>
      </c>
      <c r="Y5" s="10">
        <v>1099740</v>
      </c>
      <c r="Z5" s="10">
        <v>1134160</v>
      </c>
      <c r="AA5" s="10">
        <v>1134160</v>
      </c>
      <c r="AB5" s="10">
        <v>1134160</v>
      </c>
      <c r="AC5" s="7"/>
      <c r="AD5" s="7"/>
    </row>
    <row r="6" spans="2:30" x14ac:dyDescent="0.35">
      <c r="B6" s="9" t="s">
        <v>1</v>
      </c>
      <c r="C6" s="10">
        <v>1118455.96</v>
      </c>
      <c r="D6" s="10">
        <v>978763.03</v>
      </c>
      <c r="E6" s="10">
        <v>1078603.03</v>
      </c>
      <c r="F6" s="10">
        <v>918779.31</v>
      </c>
      <c r="G6" s="10">
        <v>873156.84</v>
      </c>
      <c r="H6" s="10">
        <v>891515.94</v>
      </c>
      <c r="I6" s="10">
        <v>873258.96</v>
      </c>
      <c r="J6" s="10">
        <v>885808.36</v>
      </c>
      <c r="K6" s="10">
        <v>894684.68</v>
      </c>
      <c r="L6" s="10">
        <v>858838.96</v>
      </c>
      <c r="M6" s="10">
        <v>526187.86</v>
      </c>
      <c r="N6" s="10">
        <v>334681.53999999998</v>
      </c>
      <c r="O6" s="10">
        <v>554548.79</v>
      </c>
      <c r="P6" s="10">
        <v>627971.62</v>
      </c>
      <c r="Q6" s="11"/>
      <c r="R6" s="12"/>
      <c r="S6" s="12"/>
      <c r="T6" s="12"/>
      <c r="U6" s="13"/>
      <c r="V6" s="13"/>
      <c r="W6" s="13"/>
      <c r="X6" s="13"/>
      <c r="Y6" s="13"/>
      <c r="Z6" s="13"/>
      <c r="AA6" s="13"/>
      <c r="AB6" s="13"/>
      <c r="AC6" s="7"/>
      <c r="AD6" s="7"/>
    </row>
    <row r="7" spans="2:30" x14ac:dyDescent="0.35">
      <c r="B7" s="14" t="s">
        <v>2</v>
      </c>
      <c r="C7" s="15">
        <v>572250</v>
      </c>
      <c r="D7" s="15">
        <v>572250</v>
      </c>
      <c r="E7" s="15">
        <v>601000</v>
      </c>
      <c r="F7" s="15">
        <v>592780</v>
      </c>
      <c r="G7" s="15">
        <v>603630</v>
      </c>
      <c r="H7" s="15">
        <v>603630</v>
      </c>
      <c r="I7" s="15">
        <v>603630</v>
      </c>
      <c r="J7" s="15">
        <v>519920</v>
      </c>
      <c r="K7" s="15">
        <v>519920</v>
      </c>
      <c r="L7" s="15">
        <v>519920</v>
      </c>
      <c r="M7" s="15">
        <v>537640</v>
      </c>
      <c r="N7" s="15">
        <v>583810</v>
      </c>
      <c r="O7" s="15">
        <v>583810</v>
      </c>
      <c r="P7" s="15">
        <v>583810</v>
      </c>
      <c r="Q7" s="15">
        <v>583810</v>
      </c>
      <c r="R7" s="15">
        <v>521720</v>
      </c>
      <c r="S7" s="15">
        <v>521720</v>
      </c>
      <c r="T7" s="15">
        <v>521720</v>
      </c>
      <c r="U7" s="7"/>
      <c r="V7" s="7"/>
      <c r="W7" s="7"/>
      <c r="X7" s="7"/>
      <c r="Y7" s="7"/>
      <c r="Z7" s="7"/>
      <c r="AA7" s="7"/>
      <c r="AB7" s="7"/>
      <c r="AC7" s="7"/>
      <c r="AD7" s="7"/>
    </row>
    <row r="8" spans="2:30" x14ac:dyDescent="0.35">
      <c r="B8" s="14" t="s">
        <v>3</v>
      </c>
      <c r="C8" s="15">
        <v>503580.51</v>
      </c>
      <c r="D8" s="15">
        <v>479349.89</v>
      </c>
      <c r="E8" s="15">
        <v>575168.5</v>
      </c>
      <c r="F8" s="15">
        <v>456642.2</v>
      </c>
      <c r="G8" s="15">
        <v>404380.77</v>
      </c>
      <c r="H8" s="15">
        <v>397067.55</v>
      </c>
      <c r="I8" s="15">
        <v>396445.39</v>
      </c>
      <c r="J8" s="15">
        <v>395877.82</v>
      </c>
      <c r="K8" s="15">
        <v>389993.7</v>
      </c>
      <c r="L8" s="15">
        <v>407599.89</v>
      </c>
      <c r="M8" s="15">
        <v>247770.65</v>
      </c>
      <c r="N8" s="15">
        <v>147668.5</v>
      </c>
      <c r="O8" s="15">
        <v>194066.33</v>
      </c>
      <c r="P8" s="15">
        <v>243629.41</v>
      </c>
      <c r="Q8" s="16"/>
      <c r="R8" s="17"/>
      <c r="S8" s="17"/>
      <c r="T8" s="17"/>
      <c r="U8" s="7"/>
      <c r="V8" s="7"/>
      <c r="W8" s="7"/>
      <c r="X8" s="7"/>
      <c r="Y8" s="7"/>
      <c r="Z8" s="7"/>
      <c r="AA8" s="7"/>
      <c r="AB8" s="7"/>
      <c r="AC8" s="7"/>
      <c r="AD8" s="7"/>
    </row>
    <row r="9" spans="2:30" x14ac:dyDescent="0.35">
      <c r="B9" s="14" t="s">
        <v>4</v>
      </c>
      <c r="C9" s="18">
        <v>564120</v>
      </c>
      <c r="D9" s="18">
        <v>564120</v>
      </c>
      <c r="E9" s="18">
        <v>497920</v>
      </c>
      <c r="F9" s="18">
        <v>497920</v>
      </c>
      <c r="G9" s="18">
        <v>501560</v>
      </c>
      <c r="H9" s="18">
        <v>501560</v>
      </c>
      <c r="I9" s="18">
        <v>501560</v>
      </c>
      <c r="J9" s="18">
        <v>501560</v>
      </c>
      <c r="K9" s="18">
        <v>501560</v>
      </c>
      <c r="L9" s="18">
        <v>501560</v>
      </c>
      <c r="M9" s="18">
        <v>371510</v>
      </c>
      <c r="N9" s="18">
        <v>385020</v>
      </c>
      <c r="O9" s="18">
        <v>385020</v>
      </c>
      <c r="P9" s="18">
        <v>385020</v>
      </c>
      <c r="Q9" s="18">
        <v>385020</v>
      </c>
      <c r="R9" s="18">
        <v>385020</v>
      </c>
      <c r="S9" s="18">
        <v>393990</v>
      </c>
      <c r="T9" s="18">
        <v>393990</v>
      </c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2:30" x14ac:dyDescent="0.35">
      <c r="B10" s="14" t="s">
        <v>5</v>
      </c>
      <c r="C10" s="18">
        <v>423804.66</v>
      </c>
      <c r="D10" s="18">
        <v>422156.04</v>
      </c>
      <c r="E10" s="18">
        <v>393191.22</v>
      </c>
      <c r="F10" s="18">
        <v>349977.75</v>
      </c>
      <c r="G10" s="18">
        <v>353542.97</v>
      </c>
      <c r="H10" s="18">
        <v>361302.18</v>
      </c>
      <c r="I10" s="18">
        <v>338332.77</v>
      </c>
      <c r="J10" s="18">
        <v>353105.84</v>
      </c>
      <c r="K10" s="18">
        <v>358286.52</v>
      </c>
      <c r="L10" s="18">
        <v>318952.88</v>
      </c>
      <c r="M10" s="18">
        <v>162900.44</v>
      </c>
      <c r="N10" s="18">
        <v>61475.77</v>
      </c>
      <c r="O10" s="18">
        <v>189793.27</v>
      </c>
      <c r="P10" s="18">
        <v>249853.85</v>
      </c>
      <c r="Q10" s="19"/>
      <c r="R10" s="20"/>
      <c r="S10" s="20"/>
      <c r="T10" s="20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2:30" x14ac:dyDescent="0.35">
      <c r="B11" s="14" t="s">
        <v>6</v>
      </c>
      <c r="C11" s="18">
        <v>132550</v>
      </c>
      <c r="D11" s="18">
        <v>132550</v>
      </c>
      <c r="E11" s="18">
        <v>123500</v>
      </c>
      <c r="F11" s="18">
        <v>123500</v>
      </c>
      <c r="G11" s="18">
        <v>123500</v>
      </c>
      <c r="H11" s="18">
        <v>125000</v>
      </c>
      <c r="I11" s="18">
        <v>125000</v>
      </c>
      <c r="J11" s="18">
        <v>125000</v>
      </c>
      <c r="K11" s="18">
        <v>125000</v>
      </c>
      <c r="L11" s="18">
        <v>125000</v>
      </c>
      <c r="M11" s="18">
        <v>125000</v>
      </c>
      <c r="N11" s="18">
        <v>125600</v>
      </c>
      <c r="O11" s="18">
        <v>125600</v>
      </c>
      <c r="P11" s="18">
        <v>125600</v>
      </c>
      <c r="Q11" s="18">
        <v>125600</v>
      </c>
      <c r="R11" s="18">
        <v>125600</v>
      </c>
      <c r="S11" s="18">
        <v>146350</v>
      </c>
      <c r="T11" s="18">
        <v>146350</v>
      </c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spans="2:30" x14ac:dyDescent="0.35">
      <c r="B12" s="14" t="s">
        <v>7</v>
      </c>
      <c r="C12" s="18">
        <v>180190.28</v>
      </c>
      <c r="D12" s="18">
        <v>66611.899999999994</v>
      </c>
      <c r="E12" s="18">
        <v>106414.49</v>
      </c>
      <c r="F12" s="18">
        <v>104144.84</v>
      </c>
      <c r="G12" s="18">
        <v>101686.34</v>
      </c>
      <c r="H12" s="18">
        <v>112803.47</v>
      </c>
      <c r="I12" s="18">
        <v>113007.01</v>
      </c>
      <c r="J12" s="18">
        <v>101543.65</v>
      </c>
      <c r="K12" s="18">
        <v>97809.88</v>
      </c>
      <c r="L12" s="18">
        <v>90694.01</v>
      </c>
      <c r="M12" s="18">
        <v>83752.820000000007</v>
      </c>
      <c r="N12" s="18">
        <v>81706.83</v>
      </c>
      <c r="O12" s="18">
        <v>79535.47</v>
      </c>
      <c r="P12" s="18">
        <v>71075.789999999994</v>
      </c>
      <c r="Q12" s="19"/>
      <c r="R12" s="21"/>
      <c r="S12" s="21"/>
      <c r="T12" s="21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spans="2:30" x14ac:dyDescent="0.35">
      <c r="B13" s="14" t="s">
        <v>8</v>
      </c>
      <c r="C13" s="18">
        <v>63540</v>
      </c>
      <c r="D13" s="18">
        <v>63540</v>
      </c>
      <c r="E13" s="18">
        <v>63540</v>
      </c>
      <c r="F13" s="18">
        <v>63540</v>
      </c>
      <c r="G13" s="18">
        <v>73150</v>
      </c>
      <c r="H13" s="18">
        <v>73150</v>
      </c>
      <c r="I13" s="18">
        <v>73150</v>
      </c>
      <c r="J13" s="18">
        <v>73150</v>
      </c>
      <c r="K13" s="18">
        <v>73150</v>
      </c>
      <c r="L13" s="18">
        <v>72140</v>
      </c>
      <c r="M13" s="18">
        <v>72140</v>
      </c>
      <c r="N13" s="18">
        <v>52680</v>
      </c>
      <c r="O13" s="18">
        <v>52680</v>
      </c>
      <c r="P13" s="18">
        <v>52680</v>
      </c>
      <c r="Q13" s="18">
        <v>52680</v>
      </c>
      <c r="R13" s="18">
        <v>52680</v>
      </c>
      <c r="S13" s="18">
        <v>102070</v>
      </c>
      <c r="T13" s="18">
        <v>102070</v>
      </c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spans="2:30" x14ac:dyDescent="0.35">
      <c r="B14" s="14" t="s">
        <v>9</v>
      </c>
      <c r="C14" s="18">
        <v>10880.51</v>
      </c>
      <c r="D14" s="18">
        <v>10645.2</v>
      </c>
      <c r="E14" s="18">
        <v>3828.82</v>
      </c>
      <c r="F14" s="18">
        <v>8014.52</v>
      </c>
      <c r="G14" s="18">
        <v>13546.76</v>
      </c>
      <c r="H14" s="18">
        <v>20342.740000000002</v>
      </c>
      <c r="I14" s="18">
        <v>25473.79</v>
      </c>
      <c r="J14" s="18">
        <v>35281.050000000003</v>
      </c>
      <c r="K14" s="18">
        <v>48594.58</v>
      </c>
      <c r="L14" s="18">
        <v>41592.18</v>
      </c>
      <c r="M14" s="18">
        <v>31763.95</v>
      </c>
      <c r="N14" s="18">
        <v>43830.44</v>
      </c>
      <c r="O14" s="18">
        <v>91153.72</v>
      </c>
      <c r="P14" s="18">
        <v>63412.57</v>
      </c>
      <c r="Q14" s="22"/>
      <c r="R14" s="23"/>
      <c r="S14" s="24"/>
      <c r="T14" s="23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spans="2:30" ht="21" x14ac:dyDescent="0.5"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26"/>
      <c r="M15" s="26"/>
      <c r="N15" s="26"/>
      <c r="O15" s="26"/>
      <c r="P15" s="26"/>
      <c r="Q15" s="26">
        <f>AVERAGE(C6:P6)</f>
        <v>815375.34857142833</v>
      </c>
      <c r="R15" s="26"/>
      <c r="S15" s="26"/>
      <c r="T15" s="26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spans="2:30" ht="21" x14ac:dyDescent="0.5">
      <c r="B16" s="40" t="s">
        <v>13</v>
      </c>
      <c r="C16" s="41"/>
      <c r="D16" s="41"/>
      <c r="E16" s="41"/>
      <c r="F16" s="41"/>
      <c r="G16" s="41"/>
      <c r="H16" s="41"/>
      <c r="I16" s="41"/>
      <c r="J16" s="41"/>
      <c r="K16" s="41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spans="2:30" x14ac:dyDescent="0.35">
      <c r="B17" s="8"/>
      <c r="C17" s="8">
        <v>2010</v>
      </c>
      <c r="D17" s="8">
        <v>2011</v>
      </c>
      <c r="E17" s="8">
        <v>2012</v>
      </c>
      <c r="F17" s="8">
        <v>2013</v>
      </c>
      <c r="G17" s="8">
        <v>2014</v>
      </c>
      <c r="H17" s="8">
        <v>2015</v>
      </c>
      <c r="I17" s="8">
        <v>2016</v>
      </c>
      <c r="J17" s="8">
        <v>2017</v>
      </c>
      <c r="K17" s="8">
        <v>2018</v>
      </c>
      <c r="L17" s="8">
        <v>2019</v>
      </c>
      <c r="M17" s="8">
        <v>2020</v>
      </c>
      <c r="N17" s="8">
        <v>2021</v>
      </c>
      <c r="O17" s="8">
        <v>2022</v>
      </c>
      <c r="P17" s="8">
        <v>2023</v>
      </c>
      <c r="Q17" s="8">
        <v>2024</v>
      </c>
      <c r="R17" s="8">
        <v>2025</v>
      </c>
      <c r="S17" s="8">
        <v>2026</v>
      </c>
      <c r="T17" s="8">
        <v>2027</v>
      </c>
      <c r="U17" s="8">
        <v>2028</v>
      </c>
      <c r="V17" s="8">
        <v>2029</v>
      </c>
      <c r="W17" s="8">
        <v>2030</v>
      </c>
      <c r="X17" s="8">
        <v>2031</v>
      </c>
      <c r="Y17" s="8">
        <v>2032</v>
      </c>
      <c r="Z17" s="8">
        <v>2033</v>
      </c>
      <c r="AA17" s="8">
        <v>2034</v>
      </c>
      <c r="AB17" s="8">
        <v>2035</v>
      </c>
      <c r="AC17" s="7"/>
      <c r="AD17" s="7"/>
    </row>
    <row r="18" spans="2:30" x14ac:dyDescent="0.35">
      <c r="B18" s="9" t="s">
        <v>0</v>
      </c>
      <c r="C18" s="10">
        <v>1462830</v>
      </c>
      <c r="D18" s="10">
        <v>1462830</v>
      </c>
      <c r="E18" s="10">
        <v>1419880</v>
      </c>
      <c r="F18" s="10">
        <v>1411660</v>
      </c>
      <c r="G18" s="10">
        <v>1416140</v>
      </c>
      <c r="H18" s="10">
        <v>1417640</v>
      </c>
      <c r="I18" s="10">
        <v>1363350</v>
      </c>
      <c r="J18" s="10">
        <v>1281380</v>
      </c>
      <c r="K18" s="10">
        <v>1316290</v>
      </c>
      <c r="L18" s="10">
        <v>1352990</v>
      </c>
      <c r="M18" s="10">
        <v>1257540</v>
      </c>
      <c r="N18" s="10">
        <v>1288100</v>
      </c>
      <c r="O18" s="10">
        <v>1288100</v>
      </c>
      <c r="P18" s="10">
        <v>1288100</v>
      </c>
      <c r="Q18" s="10">
        <v>1288100</v>
      </c>
      <c r="R18" s="10">
        <v>1352560</v>
      </c>
      <c r="S18" s="10">
        <v>1431670</v>
      </c>
      <c r="T18" s="10">
        <v>1431670</v>
      </c>
      <c r="U18" s="10">
        <v>1431670</v>
      </c>
      <c r="V18" s="10">
        <v>1411360</v>
      </c>
      <c r="W18" s="10">
        <v>1411360</v>
      </c>
      <c r="X18" s="10">
        <v>1348620</v>
      </c>
      <c r="Y18" s="10">
        <v>1348620</v>
      </c>
      <c r="Z18" s="10">
        <v>1410160</v>
      </c>
      <c r="AA18" s="10">
        <v>1410160</v>
      </c>
      <c r="AB18" s="10">
        <v>1410160</v>
      </c>
      <c r="AC18" s="7"/>
      <c r="AD18" s="7"/>
    </row>
    <row r="19" spans="2:30" x14ac:dyDescent="0.35">
      <c r="B19" s="9" t="s">
        <v>1</v>
      </c>
      <c r="C19" s="10">
        <v>1315428.3500000001</v>
      </c>
      <c r="D19" s="10">
        <v>1163139.54</v>
      </c>
      <c r="E19" s="10">
        <v>1216782</v>
      </c>
      <c r="F19" s="10">
        <v>1018666.04</v>
      </c>
      <c r="G19" s="10">
        <v>934173.92</v>
      </c>
      <c r="H19" s="10">
        <v>932180.81</v>
      </c>
      <c r="I19" s="10">
        <v>927037.86</v>
      </c>
      <c r="J19" s="10">
        <v>938518.05</v>
      </c>
      <c r="K19" s="10">
        <v>1011169.92</v>
      </c>
      <c r="L19" s="10">
        <v>978484.67</v>
      </c>
      <c r="M19" s="10">
        <v>710524.82</v>
      </c>
      <c r="N19" s="10">
        <v>574273.41</v>
      </c>
      <c r="O19" s="10">
        <v>730924.99</v>
      </c>
      <c r="P19" s="10">
        <v>790295.78</v>
      </c>
      <c r="Q19" s="11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7"/>
      <c r="AD19" s="7"/>
    </row>
    <row r="20" spans="2:30" x14ac:dyDescent="0.35">
      <c r="B20" s="25"/>
      <c r="C20" s="18">
        <f t="shared" ref="C20:P20" si="0">C19-C6</f>
        <v>196972.39000000013</v>
      </c>
      <c r="D20" s="18">
        <f t="shared" si="0"/>
        <v>184376.51</v>
      </c>
      <c r="E20" s="18">
        <f t="shared" si="0"/>
        <v>138178.96999999997</v>
      </c>
      <c r="F20" s="18">
        <f t="shared" si="0"/>
        <v>99886.729999999981</v>
      </c>
      <c r="G20" s="18">
        <f t="shared" si="0"/>
        <v>61017.080000000075</v>
      </c>
      <c r="H20" s="18">
        <f t="shared" si="0"/>
        <v>40664.870000000112</v>
      </c>
      <c r="I20" s="18">
        <f t="shared" si="0"/>
        <v>53778.900000000023</v>
      </c>
      <c r="J20" s="18">
        <f t="shared" si="0"/>
        <v>52709.690000000061</v>
      </c>
      <c r="K20" s="18">
        <f t="shared" si="0"/>
        <v>116485.23999999999</v>
      </c>
      <c r="L20" s="18">
        <f t="shared" si="0"/>
        <v>119645.71000000008</v>
      </c>
      <c r="M20" s="18">
        <f t="shared" si="0"/>
        <v>184336.95999999996</v>
      </c>
      <c r="N20" s="18">
        <f t="shared" si="0"/>
        <v>239591.87000000005</v>
      </c>
      <c r="O20" s="18">
        <f t="shared" si="0"/>
        <v>176376.19999999995</v>
      </c>
      <c r="P20" s="18">
        <f t="shared" si="0"/>
        <v>162324.16000000003</v>
      </c>
      <c r="Q20" s="18">
        <f>AVERAGE(C20:P20)</f>
        <v>130453.23428571431</v>
      </c>
      <c r="R20" s="26"/>
      <c r="S20" s="26"/>
      <c r="T20" s="46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2:30" x14ac:dyDescent="0.35">
      <c r="B21" s="25"/>
      <c r="C21" s="27">
        <f t="shared" ref="C21:P21" si="1">C20/C6</f>
        <v>0.17611099323034601</v>
      </c>
      <c r="D21" s="27">
        <f t="shared" si="1"/>
        <v>0.18837706814488078</v>
      </c>
      <c r="E21" s="27">
        <f t="shared" si="1"/>
        <v>0.12810919880319635</v>
      </c>
      <c r="F21" s="27">
        <f t="shared" si="1"/>
        <v>0.10871678205291756</v>
      </c>
      <c r="G21" s="27">
        <f t="shared" si="1"/>
        <v>6.9881007861084934E-2</v>
      </c>
      <c r="H21" s="27">
        <f t="shared" si="1"/>
        <v>4.5613172098751383E-2</v>
      </c>
      <c r="I21" s="27">
        <f t="shared" si="1"/>
        <v>6.1584137653737929E-2</v>
      </c>
      <c r="J21" s="27">
        <f t="shared" si="1"/>
        <v>5.9504620164117734E-2</v>
      </c>
      <c r="K21" s="27">
        <f t="shared" si="1"/>
        <v>0.13019697621289322</v>
      </c>
      <c r="L21" s="27">
        <f t="shared" si="1"/>
        <v>0.13931099492738439</v>
      </c>
      <c r="M21" s="27">
        <f t="shared" si="1"/>
        <v>0.35032537618788845</v>
      </c>
      <c r="N21" s="27">
        <f t="shared" si="1"/>
        <v>0.71588014684048629</v>
      </c>
      <c r="O21" s="27">
        <f t="shared" si="1"/>
        <v>0.31805352960917999</v>
      </c>
      <c r="P21" s="27">
        <f t="shared" si="1"/>
        <v>0.25848964321030948</v>
      </c>
      <c r="Q21" s="27">
        <f>Q20/Q15</f>
        <v>0.15999163393187424</v>
      </c>
      <c r="R21" s="26"/>
      <c r="S21" s="28"/>
      <c r="T21" s="26"/>
      <c r="U21" s="7"/>
      <c r="V21" s="7"/>
      <c r="W21" s="7"/>
      <c r="X21" s="7"/>
      <c r="Y21" s="7"/>
      <c r="Z21" s="7"/>
      <c r="AA21" s="7"/>
      <c r="AB21" s="7"/>
      <c r="AC21" s="7"/>
      <c r="AD21" s="7"/>
    </row>
    <row r="22" spans="2:30" ht="21" x14ac:dyDescent="0.5">
      <c r="B22" s="42"/>
      <c r="C22" s="44"/>
      <c r="D22" s="44"/>
      <c r="E22" s="44"/>
      <c r="F22" s="44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6"/>
      <c r="S22" s="28"/>
      <c r="T22" s="26"/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spans="2:30" ht="21" x14ac:dyDescent="0.5">
      <c r="B23" s="40" t="s">
        <v>14</v>
      </c>
      <c r="C23" s="41"/>
      <c r="D23" s="41"/>
      <c r="E23" s="41"/>
      <c r="F23" s="41"/>
      <c r="G23" s="7"/>
      <c r="H23" s="7"/>
      <c r="I23" s="7"/>
      <c r="J23" s="7"/>
      <c r="K23" s="7"/>
      <c r="L23" s="7"/>
      <c r="M23" s="7"/>
      <c r="N23" s="7"/>
      <c r="O23" s="7"/>
      <c r="P23" s="7"/>
      <c r="Q23" s="26"/>
      <c r="R23" s="26"/>
      <c r="S23" s="26"/>
      <c r="T23" s="26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2:30" ht="29" x14ac:dyDescent="0.35">
      <c r="B24" s="8"/>
      <c r="C24" s="8">
        <v>2010</v>
      </c>
      <c r="D24" s="8">
        <v>2011</v>
      </c>
      <c r="E24" s="8">
        <v>2012</v>
      </c>
      <c r="F24" s="8">
        <v>2013</v>
      </c>
      <c r="G24" s="8">
        <v>2014</v>
      </c>
      <c r="H24" s="8">
        <v>2015</v>
      </c>
      <c r="I24" s="8">
        <v>2016</v>
      </c>
      <c r="J24" s="8">
        <v>2017</v>
      </c>
      <c r="K24" s="8">
        <v>2018</v>
      </c>
      <c r="L24" s="8">
        <v>2019</v>
      </c>
      <c r="M24" s="29">
        <v>2020</v>
      </c>
      <c r="N24" s="29">
        <v>2021</v>
      </c>
      <c r="O24" s="29">
        <v>2022</v>
      </c>
      <c r="P24" s="29">
        <v>2023</v>
      </c>
      <c r="Q24" s="30" t="s">
        <v>10</v>
      </c>
      <c r="R24" s="26"/>
      <c r="S24" s="26"/>
      <c r="T24" s="26"/>
      <c r="U24" s="7"/>
      <c r="V24" s="7"/>
      <c r="W24" s="7"/>
      <c r="X24" s="7"/>
      <c r="Y24" s="7"/>
      <c r="Z24" s="7"/>
      <c r="AA24" s="7"/>
      <c r="AB24" s="7"/>
      <c r="AC24" s="7"/>
      <c r="AD24" s="7"/>
    </row>
    <row r="25" spans="2:30" x14ac:dyDescent="0.35">
      <c r="B25" s="9" t="s">
        <v>0</v>
      </c>
      <c r="C25" s="10">
        <v>1332460</v>
      </c>
      <c r="D25" s="10">
        <v>1332460</v>
      </c>
      <c r="E25" s="10">
        <v>1285960</v>
      </c>
      <c r="F25" s="10">
        <v>1277740</v>
      </c>
      <c r="G25" s="10">
        <v>1301840</v>
      </c>
      <c r="H25" s="10">
        <v>1303340</v>
      </c>
      <c r="I25" s="10">
        <v>1303340</v>
      </c>
      <c r="J25" s="10">
        <v>1219630</v>
      </c>
      <c r="K25" s="10">
        <v>1219630</v>
      </c>
      <c r="L25" s="10">
        <v>1218620</v>
      </c>
      <c r="M25" s="31">
        <v>1106290</v>
      </c>
      <c r="N25" s="31">
        <v>1147110</v>
      </c>
      <c r="O25" s="31">
        <v>1147110</v>
      </c>
      <c r="P25" s="31">
        <v>1147110</v>
      </c>
      <c r="Q25" s="18">
        <f>AVERAGE(C25:P25)</f>
        <v>1238760</v>
      </c>
      <c r="R25" s="26"/>
      <c r="S25" s="26"/>
      <c r="T25" s="26"/>
      <c r="U25" s="7"/>
      <c r="V25" s="7"/>
      <c r="W25" s="32"/>
      <c r="X25" s="7"/>
      <c r="Y25" s="7"/>
      <c r="Z25" s="7"/>
      <c r="AA25" s="7"/>
      <c r="AB25" s="7"/>
      <c r="AC25" s="7"/>
      <c r="AD25" s="7"/>
    </row>
    <row r="26" spans="2:30" x14ac:dyDescent="0.35">
      <c r="B26" s="9" t="s">
        <v>1</v>
      </c>
      <c r="C26" s="10">
        <v>1118455.96</v>
      </c>
      <c r="D26" s="10">
        <v>978763.03</v>
      </c>
      <c r="E26" s="10">
        <v>1078603.03</v>
      </c>
      <c r="F26" s="10">
        <v>918779.31</v>
      </c>
      <c r="G26" s="10">
        <v>873156.84</v>
      </c>
      <c r="H26" s="10">
        <v>891515.94</v>
      </c>
      <c r="I26" s="10">
        <v>873258.96</v>
      </c>
      <c r="J26" s="10">
        <v>885808.36</v>
      </c>
      <c r="K26" s="10">
        <v>894684.68</v>
      </c>
      <c r="L26" s="10">
        <v>858838.96</v>
      </c>
      <c r="M26" s="31">
        <v>526187.86</v>
      </c>
      <c r="N26" s="31">
        <v>334681.53999999998</v>
      </c>
      <c r="O26" s="31">
        <v>554548.79</v>
      </c>
      <c r="P26" s="31">
        <v>627971.62</v>
      </c>
      <c r="Q26" s="18">
        <f>AVERAGE(C26:P26)</f>
        <v>815375.34857142833</v>
      </c>
      <c r="R26" s="26"/>
      <c r="S26" s="26"/>
      <c r="T26" s="26"/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spans="2:30" x14ac:dyDescent="0.35">
      <c r="B27" s="33" t="s">
        <v>11</v>
      </c>
      <c r="C27" s="34">
        <f>C26/C25</f>
        <v>0.83939177161040479</v>
      </c>
      <c r="D27" s="34">
        <f t="shared" ref="D27:Q27" si="2">D26/D25</f>
        <v>0.73455340498026211</v>
      </c>
      <c r="E27" s="34">
        <f t="shared" si="2"/>
        <v>0.83875317272699002</v>
      </c>
      <c r="F27" s="34">
        <f t="shared" si="2"/>
        <v>0.71906593673204255</v>
      </c>
      <c r="G27" s="34">
        <f t="shared" si="2"/>
        <v>0.67070979536655806</v>
      </c>
      <c r="H27" s="34">
        <f t="shared" si="2"/>
        <v>0.68402407660318865</v>
      </c>
      <c r="I27" s="34">
        <f t="shared" si="2"/>
        <v>0.67001623521107301</v>
      </c>
      <c r="J27" s="34">
        <f t="shared" si="2"/>
        <v>0.72629269532563157</v>
      </c>
      <c r="K27" s="34">
        <f t="shared" si="2"/>
        <v>0.73357057468248577</v>
      </c>
      <c r="L27" s="34">
        <f t="shared" si="2"/>
        <v>0.70476355221480036</v>
      </c>
      <c r="M27" s="35">
        <f t="shared" si="2"/>
        <v>0.4756328449140822</v>
      </c>
      <c r="N27" s="35">
        <f t="shared" si="2"/>
        <v>0.29176063324354246</v>
      </c>
      <c r="O27" s="35">
        <f t="shared" si="2"/>
        <v>0.48343122281211048</v>
      </c>
      <c r="P27" s="35">
        <f t="shared" si="2"/>
        <v>0.54743801379117962</v>
      </c>
      <c r="Q27" s="35">
        <f t="shared" si="2"/>
        <v>0.65821898396091927</v>
      </c>
      <c r="R27" s="26"/>
      <c r="S27" s="26"/>
      <c r="T27" s="26"/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spans="2:30" x14ac:dyDescent="0.35">
      <c r="B28" s="25"/>
      <c r="C28" s="36">
        <f t="shared" ref="C28:Q28" si="3">100%-C27</f>
        <v>0.16060822838959521</v>
      </c>
      <c r="D28" s="36">
        <f t="shared" si="3"/>
        <v>0.26544659501973789</v>
      </c>
      <c r="E28" s="36">
        <f t="shared" si="3"/>
        <v>0.16124682727300998</v>
      </c>
      <c r="F28" s="36">
        <f t="shared" si="3"/>
        <v>0.28093406326795745</v>
      </c>
      <c r="G28" s="36">
        <f t="shared" si="3"/>
        <v>0.32929020463344194</v>
      </c>
      <c r="H28" s="36">
        <f t="shared" si="3"/>
        <v>0.31597592339681135</v>
      </c>
      <c r="I28" s="36">
        <f t="shared" si="3"/>
        <v>0.32998376478892699</v>
      </c>
      <c r="J28" s="36">
        <f t="shared" si="3"/>
        <v>0.27370730467436843</v>
      </c>
      <c r="K28" s="36">
        <f t="shared" si="3"/>
        <v>0.26642942531751423</v>
      </c>
      <c r="L28" s="36">
        <f t="shared" si="3"/>
        <v>0.29523644778519964</v>
      </c>
      <c r="M28" s="36">
        <f t="shared" si="3"/>
        <v>0.5243671550859178</v>
      </c>
      <c r="N28" s="36">
        <f t="shared" si="3"/>
        <v>0.70823936675645749</v>
      </c>
      <c r="O28" s="36">
        <f t="shared" si="3"/>
        <v>0.51656877718788952</v>
      </c>
      <c r="P28" s="36">
        <f t="shared" si="3"/>
        <v>0.45256198620882038</v>
      </c>
      <c r="Q28" s="37">
        <f t="shared" si="3"/>
        <v>0.34178101603908073</v>
      </c>
      <c r="R28" s="26"/>
      <c r="S28" s="26"/>
      <c r="T28" s="26"/>
      <c r="U28" s="7"/>
      <c r="V28" s="7"/>
      <c r="W28" s="7"/>
      <c r="X28" s="7"/>
      <c r="Y28" s="7"/>
      <c r="Z28" s="7"/>
      <c r="AA28" s="7"/>
      <c r="AB28" s="7"/>
      <c r="AC28" s="7"/>
      <c r="AD28" s="7"/>
    </row>
    <row r="29" spans="2:30" x14ac:dyDescent="0.35">
      <c r="B29" s="25"/>
      <c r="C29" s="38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7"/>
      <c r="V29" s="7"/>
      <c r="W29" s="7"/>
      <c r="X29" s="7"/>
      <c r="Y29" s="7"/>
      <c r="Z29" s="7"/>
      <c r="AA29" s="7"/>
      <c r="AB29" s="7"/>
      <c r="AC29" s="7"/>
      <c r="AD29" s="7"/>
    </row>
    <row r="30" spans="2:30" x14ac:dyDescent="0.35">
      <c r="B30" s="2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7"/>
      <c r="V30" s="7"/>
      <c r="W30" s="7"/>
      <c r="X30" s="7"/>
      <c r="Y30" s="7"/>
      <c r="Z30" s="7"/>
      <c r="AA30" s="7"/>
      <c r="AB30" s="7"/>
      <c r="AC30" s="7"/>
      <c r="AD30" s="7"/>
    </row>
    <row r="31" spans="2:30" x14ac:dyDescent="0.35">
      <c r="B31" s="2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7"/>
      <c r="V31" s="7"/>
      <c r="W31" s="7"/>
      <c r="X31" s="7"/>
      <c r="Y31" s="7"/>
      <c r="Z31" s="7"/>
      <c r="AA31" s="7"/>
      <c r="AB31" s="7"/>
      <c r="AC31" s="7"/>
      <c r="AD31" s="7"/>
    </row>
    <row r="32" spans="2:30" x14ac:dyDescent="0.35">
      <c r="B32" s="2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7"/>
      <c r="V32" s="7"/>
      <c r="W32" s="7"/>
      <c r="X32" s="7"/>
      <c r="Y32" s="7"/>
      <c r="Z32" s="7"/>
      <c r="AA32" s="7"/>
      <c r="AB32" s="7"/>
      <c r="AC32" s="7"/>
      <c r="AD32" s="7"/>
    </row>
    <row r="33" spans="2:30" x14ac:dyDescent="0.35">
      <c r="B33" s="2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spans="2:30" x14ac:dyDescent="0.35"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2:30" x14ac:dyDescent="0.35">
      <c r="B35" s="2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W35" s="4"/>
    </row>
    <row r="36" spans="2:30" x14ac:dyDescent="0.35"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W36" s="5"/>
    </row>
    <row r="37" spans="2:30" x14ac:dyDescent="0.35">
      <c r="W37" s="6"/>
    </row>
    <row r="65" spans="3:16" x14ac:dyDescent="0.35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c8151bd-98a6-46cf-8bf4-1547afb5242f">
      <Terms xmlns="http://schemas.microsoft.com/office/infopath/2007/PartnerControls"/>
    </lcf76f155ced4ddcb4097134ff3c332f>
    <TaxCatchAll xmlns="ce6465ba-e01d-48d2-8550-17e141330f1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CFE9EAE44B9F4DB86E4CCF87F4DE1E" ma:contentTypeVersion="13" ma:contentTypeDescription="Create a new document." ma:contentTypeScope="" ma:versionID="397eb88fe6f6ea7534985b62ed9d647e">
  <xsd:schema xmlns:xsd="http://www.w3.org/2001/XMLSchema" xmlns:xs="http://www.w3.org/2001/XMLSchema" xmlns:p="http://schemas.microsoft.com/office/2006/metadata/properties" xmlns:ns2="8c8151bd-98a6-46cf-8bf4-1547afb5242f" xmlns:ns3="ce6465ba-e01d-48d2-8550-17e141330f1f" targetNamespace="http://schemas.microsoft.com/office/2006/metadata/properties" ma:root="true" ma:fieldsID="32015c586b472006f9b3f924c6cff24e" ns2:_="" ns3:_="">
    <xsd:import namespace="8c8151bd-98a6-46cf-8bf4-1547afb5242f"/>
    <xsd:import namespace="ce6465ba-e01d-48d2-8550-17e141330f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8151bd-98a6-46cf-8bf4-1547afb524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444c108-d34f-4c01-85d9-27842d7407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65ba-e01d-48d2-8550-17e141330f1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11f002f-540f-482d-8fe6-048f419505b1}" ma:internalName="TaxCatchAll" ma:showField="CatchAllData" ma:web="ce6465ba-e01d-48d2-8550-17e141330f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21E117-1B8B-48ED-AE7D-068F21517D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78CB45-D10D-4D04-A45E-C247DBDFC341}">
  <ds:schemaRefs>
    <ds:schemaRef ds:uri="http://www.w3.org/XML/1998/namespace"/>
    <ds:schemaRef ds:uri="ce6465ba-e01d-48d2-8550-17e141330f1f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8c8151bd-98a6-46cf-8bf4-1547afb5242f"/>
    <ds:schemaRef ds:uri="http://schemas.microsoft.com/office/2006/metadata/properties"/>
    <ds:schemaRef ds:uri="http://purl.org/dc/elements/1.1/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D2D1FB3-C641-4428-A8A4-73E783F998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8151bd-98a6-46cf-8bf4-1547afb5242f"/>
    <ds:schemaRef ds:uri="ce6465ba-e01d-48d2-8550-17e141330f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NSW harvest volumes by region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Shagofta Ali</dc:creator>
  <cp:keywords/>
  <dc:description/>
  <cp:lastModifiedBy>Samantha McLean</cp:lastModifiedBy>
  <cp:revision/>
  <dcterms:created xsi:type="dcterms:W3CDTF">2024-08-22T11:02:12Z</dcterms:created>
  <dcterms:modified xsi:type="dcterms:W3CDTF">2024-10-24T22:11:15Z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0x010100D8CFE9EAE44B9F4DB86E4CCF87F4DE1E</vt:lpwstr>
  </property>
  <property fmtid="{D5CDD505-2E9C-101B-9397-08002B2CF9AE}" pid="3" name="MediaServiceImageTags">
    <vt:lpwstr/>
  </property>
</Properties>
</file>